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upuesto" sheetId="1" r:id="rId4"/>
    <sheet state="visible" name="Precios" sheetId="2" r:id="rId5"/>
    <sheet state="visible" name="Condiciones" sheetId="3" r:id="rId6"/>
  </sheets>
  <definedNames/>
  <calcPr/>
  <extLst>
    <ext uri="GoogleSheetsCustomDataVersion2">
      <go:sheetsCustomData xmlns:go="http://customooxmlschemas.google.com/" r:id="rId7" roundtripDataChecksum="WOMkuFv5Qxxhr9zzHLIrvyD+PM/mGa8rkzqslIex3Uk="/>
    </ext>
  </extLst>
</workbook>
</file>

<file path=xl/sharedStrings.xml><?xml version="1.0" encoding="utf-8"?>
<sst xmlns="http://schemas.openxmlformats.org/spreadsheetml/2006/main" count="289" uniqueCount="180">
  <si>
    <t>PRESUPUESTO  ·  REFORMA DE BAÑO</t>
  </si>
  <si>
    <t>DATOS DEL CONTRATISTA</t>
  </si>
  <si>
    <t>DATOS DEL CLIENTE Y OBRA</t>
  </si>
  <si>
    <t>Razón social / nombre:</t>
  </si>
  <si>
    <t>[Tu empresa, S.L.]</t>
  </si>
  <si>
    <t>Cliente:</t>
  </si>
  <si>
    <t>[Nombre completo]</t>
  </si>
  <si>
    <t>NIF / CIF:</t>
  </si>
  <si>
    <t>[B12345678]</t>
  </si>
  <si>
    <t>NIF / NIE:</t>
  </si>
  <si>
    <t>[12345678X]</t>
  </si>
  <si>
    <t>Dirección fiscal:</t>
  </si>
  <si>
    <t>[Calle, número, CP, ciudad]</t>
  </si>
  <si>
    <t>Dirección de la obra:</t>
  </si>
  <si>
    <t>[Calle, número, piso, CP, ciudad]</t>
  </si>
  <si>
    <t>¿Quieres dejar de rellenar plantillas manuales?</t>
  </si>
  <si>
    <t>Teléfono / email:</t>
  </si>
  <si>
    <t>[+34 600 000 000 · contacto@empresa.com]</t>
  </si>
  <si>
    <t>[+34 600 000 000 · cliente@email.com]</t>
  </si>
  <si>
    <t>Estas a un clic de este enlace de conseguirlo</t>
  </si>
  <si>
    <t>Seguro de RC (nº póliza):</t>
  </si>
  <si>
    <t>[Aseguradora · Nº póliza]</t>
  </si>
  <si>
    <t>Tipo de vivienda:</t>
  </si>
  <si>
    <t>[Habitual / Segunda residencia / Comunidad]</t>
  </si>
  <si>
    <t>DATOS DEL PRESUPUESTO</t>
  </si>
  <si>
    <t>Nº presupuesto:</t>
  </si>
  <si>
    <t>P-2026-001</t>
  </si>
  <si>
    <t>Fecha emisión:</t>
  </si>
  <si>
    <t>[DD/MM/AAAA]</t>
  </si>
  <si>
    <t>Validez:</t>
  </si>
  <si>
    <t>30 días desde emisión</t>
  </si>
  <si>
    <t>Plazo ejecución:</t>
  </si>
  <si>
    <t>[X días laborables]</t>
  </si>
  <si>
    <t>DESCRIPCIÓN DE LA OBRA</t>
  </si>
  <si>
    <t>[Descripción breve del alcance de la obra: estancias afectadas, principales actuaciones, materiales destacados...]</t>
  </si>
  <si>
    <t>#</t>
  </si>
  <si>
    <t>DESCRIPCIÓN</t>
  </si>
  <si>
    <t>UD.</t>
  </si>
  <si>
    <t>MEDICIÓN</t>
  </si>
  <si>
    <t>P. UNIT. (€)</t>
  </si>
  <si>
    <t>TOTAL (€)</t>
  </si>
  <si>
    <t>01. DEMOLICIONES Y RETIRADAS</t>
  </si>
  <si>
    <t>1</t>
  </si>
  <si>
    <t>Picado de alicatado existente en paredes del baño</t>
  </si>
  <si>
    <t>m²</t>
  </si>
  <si>
    <t>2</t>
  </si>
  <si>
    <t>Demolición de pavimento cerámico existente</t>
  </si>
  <si>
    <t>3</t>
  </si>
  <si>
    <t>Retirada de aparatos sanitarios (inodoro, lavabo, bañera/ducha y mampara)</t>
  </si>
  <si>
    <t>ud</t>
  </si>
  <si>
    <t>4</t>
  </si>
  <si>
    <t>Carga y transporte de escombros a vertedero autorizado</t>
  </si>
  <si>
    <t>Subtotal 01. DEMOLICIONES Y RETIRADAS</t>
  </si>
  <si>
    <t>02. ALBAÑILERÍA</t>
  </si>
  <si>
    <t>Formación de plato de ducha de obra con pendientes</t>
  </si>
  <si>
    <t>Recibido y cierre de rozas para fontanería y electricidad nuevas</t>
  </si>
  <si>
    <t>ml</t>
  </si>
  <si>
    <t>Recrecido autonivelante de suelo</t>
  </si>
  <si>
    <t>Subtotal 02. ALBAÑILERÍA</t>
  </si>
  <si>
    <t>03. FONTANERÍA</t>
  </si>
  <si>
    <t>Nueva instalación con tubería multicapa 16 mm y llave de paso del baño</t>
  </si>
  <si>
    <t>Punto de agua fría/caliente para inodoro, lavabo y ducha</t>
  </si>
  <si>
    <t>Desagüe de inodoro con manguetón y conexión a bajante</t>
  </si>
  <si>
    <t>Bote sifónico para ducha</t>
  </si>
  <si>
    <t>Subtotal 03. FONTANERÍA</t>
  </si>
  <si>
    <t>04. ELECTRICIDAD</t>
  </si>
  <si>
    <t>Punto de luz con mecanismo IP44 (zona de protección baño)</t>
  </si>
  <si>
    <t>Toma de corriente IP44 (lavabo y zona afeitado)</t>
  </si>
  <si>
    <t>Aplique LED espejo (sin lámpara)</t>
  </si>
  <si>
    <t>Subtotal 04. ELECTRICIDAD</t>
  </si>
  <si>
    <t>05. TRASDOSADOS E IMPERMEABILIZACIÓN</t>
  </si>
  <si>
    <t>Trasdosado con placa de yeso hidrófuga</t>
  </si>
  <si>
    <t>Impermeabilización de zona de ducha con membrana líquida</t>
  </si>
  <si>
    <t>Subtotal 05. TRASDOSADOS E IMPERMEABILIZACIÓN</t>
  </si>
  <si>
    <t>06. SOLADOS Y ALICATADOS</t>
  </si>
  <si>
    <t>Suministro y colocación de pavimento porcelánico antideslizante</t>
  </si>
  <si>
    <t>Alicatado cerámico de paredes hasta techo</t>
  </si>
  <si>
    <t>Perfilería de remate (aluminio o pvc)</t>
  </si>
  <si>
    <t>Subtotal 06. SOLADOS Y ALICATADOS</t>
  </si>
  <si>
    <t>07. SANITARIOS Y GRIFERÍA</t>
  </si>
  <si>
    <t>Inodoro suspendido con cisterna empotrada y pulsador</t>
  </si>
  <si>
    <t>Lavabo sobre encimera con grifería monomando</t>
  </si>
  <si>
    <t>Plato de ducha extraplano + grifería termostática</t>
  </si>
  <si>
    <t>Mampara de ducha frontal con perfil cromado</t>
  </si>
  <si>
    <t>Subtotal 07. SANITARIOS Y GRIFERÍA</t>
  </si>
  <si>
    <t>08. MOBILIARIO Y ACCESORIOS</t>
  </si>
  <si>
    <t>Mueble bajo lavabo suspendido con dos cajones</t>
  </si>
  <si>
    <t>Espejo con marco aluminio</t>
  </si>
  <si>
    <t>Accesorios cromados (toallero, portarrollos, percha)</t>
  </si>
  <si>
    <t>Subtotal 08. MOBILIARIO Y ACCESORIOS</t>
  </si>
  <si>
    <t>09. PINTURA Y SELLADOS</t>
  </si>
  <si>
    <t>Esmalte sintético anti-humedad en techo</t>
  </si>
  <si>
    <t>Sellado perimetral de silicona neutra anti-moho</t>
  </si>
  <si>
    <t>Subtotal 09. PINTURA Y SELLADOS</t>
  </si>
  <si>
    <t>10. LIMPIEZA Y ENTREGA</t>
  </si>
  <si>
    <t>Limpieza final del baño y retirada de protecciones</t>
  </si>
  <si>
    <t>Subtotal 10. LIMPIEZA Y ENTREGA</t>
  </si>
  <si>
    <t>RESUMEN ECONÓMICO</t>
  </si>
  <si>
    <t>Base imponible</t>
  </si>
  <si>
    <t>Tipo de IVA aplicable (10% reforma vivienda habitual; 21% otros casos):</t>
  </si>
  <si>
    <t>Importe IVA</t>
  </si>
  <si>
    <t>TOTAL PRESUPUESTO (IVA incluido)</t>
  </si>
  <si>
    <t>FORMA DE PAGO (CERTIFICACIONES)</t>
  </si>
  <si>
    <t>50% Firma de contrato:</t>
  </si>
  <si>
    <t>25% A mitad de obra:</t>
  </si>
  <si>
    <t>25% Entrega y recepción:</t>
  </si>
  <si>
    <t xml:space="preserve">
Firma del contratista
______________________
Fecha:</t>
  </si>
  <si>
    <t xml:space="preserve">
Firma del cliente
______________________
Fecha:</t>
  </si>
  <si>
    <t>Plantilla de presupuesto generada con ReformaBot.com — descarga gratuita.
Garantías obligatorias según Ley 38/1999 (LOE): 1 año acabados · 3 años defectos no estructurales · 10 años estructurales.
IVA reducido al 10% según art. 91.Uno.2.10º Ley 37/1992 (vivienda habitual &gt; 2 años, materiales ≤ 40% del coste total).</t>
  </si>
  <si>
    <t>TARIFA DE PRECIOS UNITARIOS — PERSONALIZABLE</t>
  </si>
  <si>
    <t>CAPÍTULO</t>
  </si>
  <si>
    <t>PARTIDA / DESCRIPCIÓN</t>
  </si>
  <si>
    <t>01. Demoliciones</t>
  </si>
  <si>
    <t>Picado de alicatado en paredes baño</t>
  </si>
  <si>
    <t>Demolición pavimento cerámico</t>
  </si>
  <si>
    <t>Retirada de sanitarios (set completo)</t>
  </si>
  <si>
    <t>Transporte de escombros baño</t>
  </si>
  <si>
    <t>02. Albañilería</t>
  </si>
  <si>
    <t>Formación de plato ducha de obra</t>
  </si>
  <si>
    <t>Recibido de rozas</t>
  </si>
  <si>
    <t>Recrecido autonivelante</t>
  </si>
  <si>
    <t>03. Fontanería</t>
  </si>
  <si>
    <t>Nueva instalación baño con llave de paso</t>
  </si>
  <si>
    <t>Punto de agua F/C</t>
  </si>
  <si>
    <t>Desagüe inodoro con manguetón</t>
  </si>
  <si>
    <t>Bote sifónico ducha</t>
  </si>
  <si>
    <t>04. Electricidad</t>
  </si>
  <si>
    <t>Punto luz IP44 (zona baño)</t>
  </si>
  <si>
    <t>Toma corriente IP44</t>
  </si>
  <si>
    <t>Aplique LED espejo</t>
  </si>
  <si>
    <t>05. Trasdosados</t>
  </si>
  <si>
    <t>Trasdosado placa yeso hidrófuga</t>
  </si>
  <si>
    <t>Impermeabilización zona ducha</t>
  </si>
  <si>
    <t>06. Solados y alicatados</t>
  </si>
  <si>
    <t>Pavimento porcelánico antideslizante</t>
  </si>
  <si>
    <t>Alicatado paredes hasta techo</t>
  </si>
  <si>
    <t>Perfilería de remate</t>
  </si>
  <si>
    <t>07. Sanitarios</t>
  </si>
  <si>
    <t>Inodoro suspendido + cisterna empotrada</t>
  </si>
  <si>
    <t>Lavabo sobre encimera + grifería</t>
  </si>
  <si>
    <t>Plato ducha + termostática</t>
  </si>
  <si>
    <t>Mampara frontal cromada</t>
  </si>
  <si>
    <t>08. Mobiliario</t>
  </si>
  <si>
    <t>Mueble bajo lavabo suspendido</t>
  </si>
  <si>
    <t>Accesorios cromados (set)</t>
  </si>
  <si>
    <t>09. Pintura y sellados</t>
  </si>
  <si>
    <t>Esmalte anti-humedad techo</t>
  </si>
  <si>
    <t>Sellado silicona neutra anti-moho</t>
  </si>
  <si>
    <t>10. Limpieza</t>
  </si>
  <si>
    <t>Limpieza fin de obra baño</t>
  </si>
  <si>
    <t>Mano de obra</t>
  </si>
  <si>
    <t>Oficial 1ª albañilería (hora)</t>
  </si>
  <si>
    <t>h</t>
  </si>
  <si>
    <t>Oficial 1ª fontanería (hora)</t>
  </si>
  <si>
    <t>Oficial 1ª electricidad (hora)</t>
  </si>
  <si>
    <t>Peón especializado (hora)</t>
  </si>
  <si>
    <t>Estos precios son orientativos para 2026 en zona de capital de provincia media-alta. Ajusta cada partida a tu tarifa real, costes de tu zona y márgenes comerciales. ReformaBot calcula automáticamente el margen óptimo por familia de material.</t>
  </si>
  <si>
    <t>CONDICIONES GENERALES DE LA OBRA</t>
  </si>
  <si>
    <t>1. OBJETO DEL PRESUPUESTO</t>
  </si>
  <si>
    <t>Este documento detalla el alcance, los materiales, la mano de obra y las condiciones económicas de la obra descrita en la portada. La aceptación del presupuesto por parte del cliente, mediante firma manuscrita o digital, implica la conformidad con todas las cláusulas aquí recogidas.</t>
  </si>
  <si>
    <t>2. GARANTÍAS LEGALES (LEY 38/1999 DE ORDENACIÓN DE LA EDIFICACIÓN)</t>
  </si>
  <si>
    <t>El contratista responde de los defectos que se manifiesten durante los siguientes plazos, contados desde la fecha de finalización de la obra: 1 año para defectos en acabados; 3 años para defectos en elementos constructivos no estructurales; 10 años para defectos en cimentación y elementos estructurales.</t>
  </si>
  <si>
    <t>3. IVA APLICABLE (LEY 37/1992 ART. 91.UNO.2.10º)</t>
  </si>
  <si>
    <t>Se aplica el tipo reducido del 10% cuando se cumplen las tres condiciones: (a) el destinatario es persona física que no actúa como empresario; (b) la vivienda tiene más de dos años de antigüedad; (c) los materiales aportados por el contratista no superan el 40% del coste total de la obra. En cualquier otro caso se aplica el 21%.</t>
  </si>
  <si>
    <t>4. IMPREVISTOS OCULTOS</t>
  </si>
  <si>
    <t>Cualquier patología no visible en la visita técnica previa (humedades ocultas tras trasdosados, bajantes en mal estado, instalaciones obsoletas que requieran sustitución no prevista, soleras o forjados degradados) se valorará y presupuestará como obra adicional, requiriendo aprobación expresa del cliente antes de su ejecución.</t>
  </si>
  <si>
    <t>5. CAMBIOS EN OBRA</t>
  </si>
  <si>
    <t>Toda modificación respecto al alcance presupuestado debe formalizarse mediante presupuesto adicional firmado por ambas partes antes de su ejecución. No se aceptarán cambios verbales o por mensajería instantánea.</t>
  </si>
  <si>
    <t>6. GESTIÓN DE RESIDUOS</t>
  </si>
  <si>
    <t>La retirada de escombros y residuos generados durante la obra está incluida en el presupuesto e incluye contenedor y transporte a vertedero autorizado, conforme al RD 105/2008 sobre producción y gestión de residuos de construcción y demolición.</t>
  </si>
  <si>
    <t>7. FORMA DE PAGO Y MORA</t>
  </si>
  <si>
    <t>El pago se realizará por certificaciones en el calendario indicado en el resumen económico. El retraso superior a 15 días naturales sobre la fecha prevista de cada certificación facultará al contratista a paralizar la obra hasta su regularización, sin coste de penalización aplicable contra el contratista por dicho parón.</t>
  </si>
  <si>
    <t>8. PLAZO DE EJECUCIÓN</t>
  </si>
  <si>
    <t>El plazo indicado en la cabecera del presupuesto es estimativo y se computa en días laborables desde el inicio efectivo de la obra. Se considerarán prórrogas automáticas en caso de fuerza mayor, modificaciones del proyecto solicitadas por el cliente o retrasos imputables a terceros (suministros, comunidad de propietarios, etc.).</t>
  </si>
  <si>
    <t>9. PROTECCIÓN DE DATOS (RGPD)</t>
  </si>
  <si>
    <t>Los datos personales del cliente serán tratados exclusivamente para la gestión del presupuesto, ejecución de la obra y obligaciones fiscales. El cliente puede ejercer sus derechos de acceso, rectificación, supresión, oposición, limitación y portabilidad escribiendo al contratista.</t>
  </si>
  <si>
    <t>10. NORMATIVA DE FACTURACIÓN VERIFACTU (RD 1007/2023)</t>
  </si>
  <si>
    <t>A partir del 1 de enero de 2027 para sociedades y del 1 de julio de 2027 para autónomos, las facturas derivadas de este presupuesto se emitirán conforme al Real Decreto 1007/2023 y a la Orden HAC/1177/2024 (VeriFactu): hash SHA-256 encadenado, código QR verificable en sede AEAT y, en su caso, envío automático a la Administración Tributaria.</t>
  </si>
  <si>
    <t>11. ACEPTACIÓN</t>
  </si>
  <si>
    <t>La firma del presente presupuesto implica la aceptación íntegra de estas condiciones generales y autoriza al contratista a iniciar la obra previo cobro del primer pago según calendario establecido.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</si>
</sst>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&quot; €&quot;"/>
  </numFmts>
  <fonts count="9">
    <font>
      <sz val="11.0"/>
      <color theme="1"/>
      <name val="Calibri"/>
      <scheme val="minor"/>
    </font>
    <font>
      <b/>
      <sz val="14.0"/>
      <color rgb="FFFFFFFF"/>
      <name val="Arial"/>
    </font>
    <font/>
    <font>
      <b/>
      <sz val="11.0"/>
      <color rgb="FFFFFFFF"/>
      <name val="Arial"/>
    </font>
    <font>
      <b/>
      <sz val="11.0"/>
      <color rgb="FF0F172A"/>
      <name val="Arial"/>
    </font>
    <font>
      <sz val="10.0"/>
      <color rgb="FF0F172A"/>
      <name val="Arial"/>
    </font>
    <font>
      <b/>
      <color rgb="FF000000"/>
      <name val="Montserrat"/>
    </font>
    <font>
      <u/>
      <color rgb="FF0000FF"/>
    </font>
    <font>
      <i/>
      <sz val="9.0"/>
      <color rgb="FF475569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E3A8A"/>
        <bgColor rgb="FF1E3A8A"/>
      </patternFill>
    </fill>
    <fill>
      <patternFill patternType="solid">
        <fgColor rgb="FF334155"/>
        <bgColor rgb="FF334155"/>
      </patternFill>
    </fill>
    <fill>
      <patternFill patternType="solid">
        <fgColor rgb="FFDBEAFE"/>
        <bgColor rgb="FFDBEAFE"/>
      </patternFill>
    </fill>
    <fill>
      <patternFill patternType="solid">
        <fgColor rgb="FFF1F5F9"/>
        <bgColor rgb="FFF1F5F9"/>
      </patternFill>
    </fill>
    <fill>
      <patternFill patternType="solid">
        <fgColor rgb="FFFEF3C7"/>
        <bgColor rgb="FFFEF3C7"/>
      </patternFill>
    </fill>
  </fills>
  <borders count="18">
    <border/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CBD5E1"/>
      </left>
      <top style="thin">
        <color rgb="FFCBD5E1"/>
      </top>
      <bottom style="thin">
        <color rgb="FFCBD5E1"/>
      </bottom>
    </border>
    <border>
      <top style="thin">
        <color rgb="FFCBD5E1"/>
      </top>
      <bottom style="thin">
        <color rgb="FFCBD5E1"/>
      </bottom>
    </border>
    <border>
      <right/>
      <top style="thin">
        <color rgb="FFCBD5E1"/>
      </top>
      <bottom style="thin">
        <color rgb="FFCBD5E1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  <top style="thin">
        <color rgb="FFCBD5E1"/>
      </top>
    </border>
    <border>
      <top style="thin">
        <color rgb="FFCBD5E1"/>
      </top>
    </border>
    <border>
      <left style="thin">
        <color rgb="FFCBD5E1"/>
      </left>
    </border>
    <border>
      <right/>
      <top style="thin">
        <color rgb="FFCBD5E1"/>
      </top>
    </border>
    <border>
      <right/>
    </border>
    <border>
      <left style="thin">
        <color rgb="FFCBD5E1"/>
      </left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3" numFmtId="0" xfId="0" applyAlignment="1" applyBorder="1" applyFill="1" applyFont="1">
      <alignment horizontal="left" shrinkToFit="0" vertical="center" wrapText="0"/>
    </xf>
    <xf borderId="8" fillId="0" fontId="2" numFmtId="0" xfId="0" applyBorder="1" applyFont="1"/>
    <xf borderId="9" fillId="0" fontId="2" numFmtId="0" xfId="0" applyBorder="1" applyFont="1"/>
    <xf borderId="10" fillId="4" fontId="4" numFmtId="0" xfId="0" applyAlignment="1" applyBorder="1" applyFill="1" applyFont="1">
      <alignment horizontal="left" shrinkToFit="0" vertical="center" wrapText="0"/>
    </xf>
    <xf borderId="7" fillId="0" fontId="5" numFmtId="0" xfId="0" applyAlignment="1" applyBorder="1" applyFont="1">
      <alignment horizontal="left" shrinkToFit="0" vertical="center" wrapText="0"/>
    </xf>
    <xf borderId="0" fillId="0" fontId="6" numFmtId="0" xfId="0" applyAlignment="1" applyFont="1">
      <alignment horizontal="left" readingOrder="0" textRotation="0"/>
    </xf>
    <xf borderId="0" fillId="0" fontId="7" numFmtId="0" xfId="0" applyAlignment="1" applyFont="1">
      <alignment readingOrder="0"/>
    </xf>
    <xf borderId="11" fillId="0" fontId="8" numFmtId="0" xfId="0" applyAlignment="1" applyBorder="1" applyFont="1">
      <alignment horizontal="left" shrinkToFit="0" vertical="top" wrapText="1"/>
    </xf>
    <xf borderId="12" fillId="0" fontId="2" numFmtId="0" xfId="0" applyBorder="1" applyFont="1"/>
    <xf borderId="13" fillId="0" fontId="2" numFmtId="0" xfId="0" applyBorder="1" applyFont="1"/>
    <xf borderId="10" fillId="2" fontId="3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left" shrinkToFit="0" vertical="center" wrapText="1"/>
    </xf>
    <xf borderId="10" fillId="0" fontId="5" numFmtId="4" xfId="0" applyAlignment="1" applyBorder="1" applyFont="1" applyNumberFormat="1">
      <alignment horizontal="right" shrinkToFit="0" vertical="center" wrapText="0"/>
    </xf>
    <xf borderId="10" fillId="0" fontId="5" numFmtId="164" xfId="0" applyAlignment="1" applyBorder="1" applyFont="1" applyNumberFormat="1">
      <alignment horizontal="right" shrinkToFit="0" vertical="center" wrapText="0"/>
    </xf>
    <xf borderId="10" fillId="0" fontId="5" numFmtId="0" xfId="0" applyAlignment="1" applyBorder="1" applyFont="1">
      <alignment horizontal="left" shrinkToFit="0" vertical="center" wrapText="0"/>
    </xf>
    <xf borderId="7" fillId="5" fontId="4" numFmtId="0" xfId="0" applyAlignment="1" applyBorder="1" applyFill="1" applyFont="1">
      <alignment horizontal="right" shrinkToFit="0" vertical="center" wrapText="0"/>
    </xf>
    <xf borderId="10" fillId="5" fontId="4" numFmtId="164" xfId="0" applyAlignment="1" applyBorder="1" applyFont="1" applyNumberFormat="1">
      <alignment horizontal="right" shrinkToFit="0" vertical="center" wrapText="0"/>
    </xf>
    <xf borderId="7" fillId="2" fontId="3" numFmtId="0" xfId="0" applyAlignment="1" applyBorder="1" applyFont="1">
      <alignment horizontal="center" shrinkToFit="0" vertical="center" wrapText="0"/>
    </xf>
    <xf borderId="7" fillId="6" fontId="4" numFmtId="0" xfId="0" applyAlignment="1" applyBorder="1" applyFill="1" applyFont="1">
      <alignment horizontal="right" shrinkToFit="0" vertical="center" wrapText="0"/>
    </xf>
    <xf borderId="10" fillId="6" fontId="4" numFmtId="9" xfId="0" applyAlignment="1" applyBorder="1" applyFont="1" applyNumberFormat="1">
      <alignment horizontal="right" shrinkToFit="0" vertical="center" wrapText="0"/>
    </xf>
    <xf borderId="7" fillId="2" fontId="3" numFmtId="0" xfId="0" applyAlignment="1" applyBorder="1" applyFont="1">
      <alignment horizontal="right" shrinkToFit="0" vertical="center" wrapText="0"/>
    </xf>
    <xf borderId="10" fillId="2" fontId="3" numFmtId="164" xfId="0" applyAlignment="1" applyBorder="1" applyFont="1" applyNumberFormat="1">
      <alignment horizontal="right" shrinkToFit="0" vertical="center" wrapText="0"/>
    </xf>
    <xf borderId="7" fillId="0" fontId="5" numFmtId="0" xfId="0" applyAlignment="1" applyBorder="1" applyFont="1">
      <alignment horizontal="right" shrinkToFit="0" vertical="center" wrapText="0"/>
    </xf>
    <xf borderId="11" fillId="4" fontId="5" numFmtId="0" xfId="0" applyAlignment="1" applyBorder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1" fillId="2" fontId="1" numFmtId="0" xfId="0" applyAlignment="1" applyBorder="1" applyFont="1">
      <alignment horizontal="center" shrinkToFit="0" vertical="center" wrapText="0"/>
    </xf>
    <xf borderId="10" fillId="3" fontId="3" numFmtId="0" xfId="0" applyAlignment="1" applyBorder="1" applyFont="1">
      <alignment horizontal="center" shrinkToFit="0" vertical="center" wrapText="0"/>
    </xf>
    <xf borderId="11" fillId="6" fontId="8" numFmtId="0" xfId="0" applyAlignment="1" applyBorder="1" applyFont="1">
      <alignment horizontal="left" shrinkToFit="0" vertical="top" wrapText="1"/>
    </xf>
    <xf borderId="17" fillId="2" fontId="1" numFmtId="0" xfId="0" applyAlignment="1" applyBorder="1" applyFont="1">
      <alignment horizontal="center" shrinkToFit="0" vertical="center" wrapText="0"/>
    </xf>
    <xf borderId="17" fillId="4" fontId="4" numFmtId="0" xfId="0" applyAlignment="1" applyBorder="1" applyFont="1">
      <alignment horizontal="left" shrinkToFit="0" vertical="center" wrapText="0"/>
    </xf>
    <xf borderId="0" fillId="0" fontId="5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542925</xdr:colOff>
      <xdr:row>0</xdr:row>
      <xdr:rowOff>0</xdr:rowOff>
    </xdr:from>
    <xdr:ext cx="1238250" cy="9334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reformabot.com/pide-dem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0"/>
    <col customWidth="1" min="2" max="2" width="50.0"/>
    <col customWidth="1" min="3" max="3" width="8.0"/>
    <col customWidth="1" min="4" max="4" width="10.0"/>
    <col customWidth="1" min="5" max="6" width="14.0"/>
    <col customWidth="1" min="7" max="26" width="8.71"/>
  </cols>
  <sheetData>
    <row r="1" ht="21.75" customHeight="1">
      <c r="A1" s="1" t="s">
        <v>0</v>
      </c>
      <c r="B1" s="2"/>
      <c r="C1" s="2"/>
      <c r="D1" s="2"/>
      <c r="E1" s="2"/>
      <c r="F1" s="3"/>
    </row>
    <row r="2" ht="21.75" customHeight="1">
      <c r="A2" s="4"/>
      <c r="B2" s="5"/>
      <c r="C2" s="5"/>
      <c r="D2" s="5"/>
      <c r="E2" s="5"/>
      <c r="F2" s="6"/>
    </row>
    <row r="4">
      <c r="A4" s="7" t="s">
        <v>1</v>
      </c>
      <c r="B4" s="8"/>
      <c r="C4" s="9"/>
      <c r="D4" s="7" t="s">
        <v>2</v>
      </c>
      <c r="E4" s="8"/>
      <c r="F4" s="9"/>
    </row>
    <row r="5">
      <c r="A5" s="10" t="s">
        <v>3</v>
      </c>
      <c r="B5" s="11" t="s">
        <v>4</v>
      </c>
      <c r="C5" s="8"/>
      <c r="D5" s="10" t="s">
        <v>5</v>
      </c>
      <c r="E5" s="11" t="s">
        <v>6</v>
      </c>
      <c r="F5" s="8"/>
    </row>
    <row r="6">
      <c r="A6" s="10" t="s">
        <v>7</v>
      </c>
      <c r="B6" s="11" t="s">
        <v>8</v>
      </c>
      <c r="C6" s="8"/>
      <c r="D6" s="10" t="s">
        <v>9</v>
      </c>
      <c r="E6" s="11" t="s">
        <v>10</v>
      </c>
      <c r="F6" s="8"/>
    </row>
    <row r="7">
      <c r="A7" s="10" t="s">
        <v>11</v>
      </c>
      <c r="B7" s="11" t="s">
        <v>12</v>
      </c>
      <c r="C7" s="8"/>
      <c r="D7" s="10" t="s">
        <v>13</v>
      </c>
      <c r="E7" s="11" t="s">
        <v>14</v>
      </c>
      <c r="F7" s="8"/>
      <c r="H7" s="12" t="s">
        <v>15</v>
      </c>
    </row>
    <row r="8">
      <c r="A8" s="10" t="s">
        <v>16</v>
      </c>
      <c r="B8" s="11" t="s">
        <v>17</v>
      </c>
      <c r="C8" s="8"/>
      <c r="D8" s="10" t="s">
        <v>16</v>
      </c>
      <c r="E8" s="11" t="s">
        <v>18</v>
      </c>
      <c r="F8" s="8"/>
      <c r="H8" s="13" t="s">
        <v>19</v>
      </c>
    </row>
    <row r="9">
      <c r="A9" s="10" t="s">
        <v>20</v>
      </c>
      <c r="B9" s="11" t="s">
        <v>21</v>
      </c>
      <c r="C9" s="8"/>
      <c r="D9" s="10" t="s">
        <v>22</v>
      </c>
      <c r="E9" s="11" t="s">
        <v>23</v>
      </c>
      <c r="F9" s="8"/>
    </row>
    <row r="11">
      <c r="A11" s="7" t="s">
        <v>24</v>
      </c>
      <c r="B11" s="8"/>
      <c r="C11" s="8"/>
      <c r="D11" s="8"/>
      <c r="E11" s="8"/>
      <c r="F11" s="9"/>
    </row>
    <row r="12">
      <c r="A12" s="10" t="s">
        <v>25</v>
      </c>
      <c r="B12" s="11" t="s">
        <v>26</v>
      </c>
      <c r="C12" s="8"/>
      <c r="D12" s="10" t="s">
        <v>27</v>
      </c>
      <c r="E12" s="11" t="s">
        <v>28</v>
      </c>
      <c r="F12" s="8"/>
    </row>
    <row r="13">
      <c r="A13" s="10" t="s">
        <v>29</v>
      </c>
      <c r="B13" s="11" t="s">
        <v>30</v>
      </c>
      <c r="C13" s="8"/>
      <c r="D13" s="10" t="s">
        <v>31</v>
      </c>
      <c r="E13" s="11" t="s">
        <v>32</v>
      </c>
      <c r="F13" s="8"/>
    </row>
    <row r="15">
      <c r="A15" s="7" t="s">
        <v>33</v>
      </c>
      <c r="B15" s="8"/>
      <c r="C15" s="8"/>
      <c r="D15" s="8"/>
      <c r="E15" s="8"/>
      <c r="F15" s="9"/>
    </row>
    <row r="16" ht="30.0" customHeight="1">
      <c r="A16" s="14" t="s">
        <v>34</v>
      </c>
      <c r="B16" s="15"/>
      <c r="C16" s="15"/>
      <c r="D16" s="15"/>
      <c r="E16" s="15"/>
      <c r="F16" s="15"/>
    </row>
    <row r="17" ht="30.0" customHeight="1">
      <c r="A17" s="16"/>
    </row>
    <row r="19" ht="21.75" customHeight="1">
      <c r="A19" s="17" t="s">
        <v>35</v>
      </c>
      <c r="B19" s="17" t="s">
        <v>36</v>
      </c>
      <c r="C19" s="17" t="s">
        <v>37</v>
      </c>
      <c r="D19" s="17" t="s">
        <v>38</v>
      </c>
      <c r="E19" s="17" t="s">
        <v>39</v>
      </c>
      <c r="F19" s="17" t="s">
        <v>40</v>
      </c>
    </row>
    <row r="20" ht="19.5" customHeight="1">
      <c r="A20" s="7" t="s">
        <v>41</v>
      </c>
      <c r="B20" s="8"/>
      <c r="C20" s="8"/>
      <c r="D20" s="8"/>
      <c r="E20" s="8"/>
      <c r="F20" s="9"/>
    </row>
    <row r="21" ht="15.75" customHeight="1">
      <c r="A21" s="18" t="s">
        <v>42</v>
      </c>
      <c r="B21" s="19" t="s">
        <v>43</v>
      </c>
      <c r="C21" s="18" t="s">
        <v>44</v>
      </c>
      <c r="D21" s="20">
        <v>0.0</v>
      </c>
      <c r="E21" s="21">
        <v>18.5</v>
      </c>
      <c r="F21" s="21">
        <f t="shared" ref="F21:F24" si="1">D21*E21</f>
        <v>0</v>
      </c>
    </row>
    <row r="22" ht="15.75" customHeight="1">
      <c r="A22" s="18" t="s">
        <v>45</v>
      </c>
      <c r="B22" s="19" t="s">
        <v>46</v>
      </c>
      <c r="C22" s="18" t="s">
        <v>44</v>
      </c>
      <c r="D22" s="20">
        <v>0.0</v>
      </c>
      <c r="E22" s="21">
        <v>16.0</v>
      </c>
      <c r="F22" s="21">
        <f t="shared" si="1"/>
        <v>0</v>
      </c>
    </row>
    <row r="23" ht="15.75" customHeight="1">
      <c r="A23" s="18" t="s">
        <v>47</v>
      </c>
      <c r="B23" s="19" t="s">
        <v>48</v>
      </c>
      <c r="C23" s="18" t="s">
        <v>49</v>
      </c>
      <c r="D23" s="20">
        <v>1.0</v>
      </c>
      <c r="E23" s="21">
        <v>120.0</v>
      </c>
      <c r="F23" s="21">
        <f t="shared" si="1"/>
        <v>120</v>
      </c>
    </row>
    <row r="24" ht="15.75" customHeight="1">
      <c r="A24" s="18" t="s">
        <v>50</v>
      </c>
      <c r="B24" s="19" t="s">
        <v>51</v>
      </c>
      <c r="C24" s="18" t="s">
        <v>49</v>
      </c>
      <c r="D24" s="20">
        <v>1.0</v>
      </c>
      <c r="E24" s="21">
        <v>220.0</v>
      </c>
      <c r="F24" s="21">
        <f t="shared" si="1"/>
        <v>220</v>
      </c>
    </row>
    <row r="25" ht="15.75" customHeight="1">
      <c r="A25" s="22"/>
      <c r="B25" s="22"/>
      <c r="C25" s="22"/>
      <c r="D25" s="22"/>
      <c r="E25" s="22"/>
      <c r="F25" s="21">
        <f t="shared" ref="F25:F27" si="2">IFERROR(D25*E25,"")</f>
        <v>0</v>
      </c>
    </row>
    <row r="26" ht="15.75" customHeight="1">
      <c r="A26" s="22"/>
      <c r="B26" s="22"/>
      <c r="C26" s="22"/>
      <c r="D26" s="22"/>
      <c r="E26" s="22"/>
      <c r="F26" s="21">
        <f t="shared" si="2"/>
        <v>0</v>
      </c>
    </row>
    <row r="27" ht="15.75" customHeight="1">
      <c r="A27" s="22"/>
      <c r="B27" s="22"/>
      <c r="C27" s="22"/>
      <c r="D27" s="22"/>
      <c r="E27" s="22"/>
      <c r="F27" s="21">
        <f t="shared" si="2"/>
        <v>0</v>
      </c>
    </row>
    <row r="28" ht="15.75" customHeight="1">
      <c r="A28" s="23" t="s">
        <v>52</v>
      </c>
      <c r="B28" s="8"/>
      <c r="C28" s="8"/>
      <c r="D28" s="8"/>
      <c r="E28" s="9"/>
      <c r="F28" s="24">
        <f>SUM(F21:F27)</f>
        <v>340</v>
      </c>
    </row>
    <row r="29" ht="15.75" customHeight="1"/>
    <row r="30" ht="19.5" customHeight="1">
      <c r="A30" s="7" t="s">
        <v>53</v>
      </c>
      <c r="B30" s="8"/>
      <c r="C30" s="8"/>
      <c r="D30" s="8"/>
      <c r="E30" s="8"/>
      <c r="F30" s="9"/>
    </row>
    <row r="31" ht="15.75" customHeight="1">
      <c r="A31" s="18" t="s">
        <v>42</v>
      </c>
      <c r="B31" s="19" t="s">
        <v>54</v>
      </c>
      <c r="C31" s="18" t="s">
        <v>49</v>
      </c>
      <c r="D31" s="20">
        <v>0.0</v>
      </c>
      <c r="E31" s="21">
        <v>280.0</v>
      </c>
      <c r="F31" s="21">
        <f t="shared" ref="F31:F33" si="3">D31*E31</f>
        <v>0</v>
      </c>
    </row>
    <row r="32" ht="15.75" customHeight="1">
      <c r="A32" s="18" t="s">
        <v>45</v>
      </c>
      <c r="B32" s="19" t="s">
        <v>55</v>
      </c>
      <c r="C32" s="18" t="s">
        <v>56</v>
      </c>
      <c r="D32" s="20">
        <v>0.0</v>
      </c>
      <c r="E32" s="21">
        <v>12.0</v>
      </c>
      <c r="F32" s="21">
        <f t="shared" si="3"/>
        <v>0</v>
      </c>
    </row>
    <row r="33" ht="15.75" customHeight="1">
      <c r="A33" s="18" t="s">
        <v>47</v>
      </c>
      <c r="B33" s="19" t="s">
        <v>57</v>
      </c>
      <c r="C33" s="18" t="s">
        <v>44</v>
      </c>
      <c r="D33" s="20">
        <v>0.0</v>
      </c>
      <c r="E33" s="21">
        <v>22.0</v>
      </c>
      <c r="F33" s="21">
        <f t="shared" si="3"/>
        <v>0</v>
      </c>
    </row>
    <row r="34" ht="15.75" customHeight="1">
      <c r="A34" s="22"/>
      <c r="B34" s="22"/>
      <c r="C34" s="22"/>
      <c r="D34" s="22"/>
      <c r="E34" s="22"/>
      <c r="F34" s="21">
        <f t="shared" ref="F34:F36" si="4">IFERROR(D34*E34,"")</f>
        <v>0</v>
      </c>
    </row>
    <row r="35" ht="15.75" customHeight="1">
      <c r="A35" s="22"/>
      <c r="B35" s="22"/>
      <c r="C35" s="22"/>
      <c r="D35" s="22"/>
      <c r="E35" s="22"/>
      <c r="F35" s="21">
        <f t="shared" si="4"/>
        <v>0</v>
      </c>
    </row>
    <row r="36" ht="15.75" customHeight="1">
      <c r="A36" s="22"/>
      <c r="B36" s="22"/>
      <c r="C36" s="22"/>
      <c r="D36" s="22"/>
      <c r="E36" s="22"/>
      <c r="F36" s="21">
        <f t="shared" si="4"/>
        <v>0</v>
      </c>
    </row>
    <row r="37" ht="15.75" customHeight="1">
      <c r="A37" s="23" t="s">
        <v>58</v>
      </c>
      <c r="B37" s="8"/>
      <c r="C37" s="8"/>
      <c r="D37" s="8"/>
      <c r="E37" s="9"/>
      <c r="F37" s="24">
        <f>SUM(F31:F36)</f>
        <v>0</v>
      </c>
    </row>
    <row r="38" ht="15.75" customHeight="1"/>
    <row r="39" ht="19.5" customHeight="1">
      <c r="A39" s="7" t="s">
        <v>59</v>
      </c>
      <c r="B39" s="8"/>
      <c r="C39" s="8"/>
      <c r="D39" s="8"/>
      <c r="E39" s="8"/>
      <c r="F39" s="9"/>
    </row>
    <row r="40" ht="15.75" customHeight="1">
      <c r="A40" s="18" t="s">
        <v>42</v>
      </c>
      <c r="B40" s="19" t="s">
        <v>60</v>
      </c>
      <c r="C40" s="18" t="s">
        <v>49</v>
      </c>
      <c r="D40" s="20">
        <v>1.0</v>
      </c>
      <c r="E40" s="21">
        <v>480.0</v>
      </c>
      <c r="F40" s="21">
        <f t="shared" ref="F40:F43" si="5">D40*E40</f>
        <v>480</v>
      </c>
    </row>
    <row r="41" ht="15.75" customHeight="1">
      <c r="A41" s="18" t="s">
        <v>45</v>
      </c>
      <c r="B41" s="19" t="s">
        <v>61</v>
      </c>
      <c r="C41" s="18" t="s">
        <v>49</v>
      </c>
      <c r="D41" s="20">
        <v>0.0</v>
      </c>
      <c r="E41" s="21">
        <v>95.0</v>
      </c>
      <c r="F41" s="21">
        <f t="shared" si="5"/>
        <v>0</v>
      </c>
    </row>
    <row r="42" ht="15.75" customHeight="1">
      <c r="A42" s="18" t="s">
        <v>47</v>
      </c>
      <c r="B42" s="19" t="s">
        <v>62</v>
      </c>
      <c r="C42" s="18" t="s">
        <v>49</v>
      </c>
      <c r="D42" s="20">
        <v>1.0</v>
      </c>
      <c r="E42" s="21">
        <v>75.0</v>
      </c>
      <c r="F42" s="21">
        <f t="shared" si="5"/>
        <v>75</v>
      </c>
    </row>
    <row r="43" ht="15.75" customHeight="1">
      <c r="A43" s="18" t="s">
        <v>50</v>
      </c>
      <c r="B43" s="19" t="s">
        <v>63</v>
      </c>
      <c r="C43" s="18" t="s">
        <v>49</v>
      </c>
      <c r="D43" s="20">
        <v>1.0</v>
      </c>
      <c r="E43" s="21">
        <v>45.0</v>
      </c>
      <c r="F43" s="21">
        <f t="shared" si="5"/>
        <v>45</v>
      </c>
    </row>
    <row r="44" ht="15.75" customHeight="1">
      <c r="A44" s="22"/>
      <c r="B44" s="22"/>
      <c r="C44" s="22"/>
      <c r="D44" s="22"/>
      <c r="E44" s="22"/>
      <c r="F44" s="21">
        <f t="shared" ref="F44:F46" si="6">IFERROR(D44*E44,"")</f>
        <v>0</v>
      </c>
    </row>
    <row r="45" ht="15.75" customHeight="1">
      <c r="A45" s="22"/>
      <c r="B45" s="22"/>
      <c r="C45" s="22"/>
      <c r="D45" s="22"/>
      <c r="E45" s="22"/>
      <c r="F45" s="21">
        <f t="shared" si="6"/>
        <v>0</v>
      </c>
    </row>
    <row r="46" ht="15.75" customHeight="1">
      <c r="A46" s="22"/>
      <c r="B46" s="22"/>
      <c r="C46" s="22"/>
      <c r="D46" s="22"/>
      <c r="E46" s="22"/>
      <c r="F46" s="21">
        <f t="shared" si="6"/>
        <v>0</v>
      </c>
    </row>
    <row r="47" ht="15.75" customHeight="1">
      <c r="A47" s="23" t="s">
        <v>64</v>
      </c>
      <c r="B47" s="8"/>
      <c r="C47" s="8"/>
      <c r="D47" s="8"/>
      <c r="E47" s="9"/>
      <c r="F47" s="24">
        <f>SUM(F40:F46)</f>
        <v>600</v>
      </c>
    </row>
    <row r="48" ht="15.75" customHeight="1"/>
    <row r="49" ht="19.5" customHeight="1">
      <c r="A49" s="7" t="s">
        <v>65</v>
      </c>
      <c r="B49" s="8"/>
      <c r="C49" s="8"/>
      <c r="D49" s="8"/>
      <c r="E49" s="8"/>
      <c r="F49" s="9"/>
    </row>
    <row r="50" ht="15.75" customHeight="1">
      <c r="A50" s="18" t="s">
        <v>42</v>
      </c>
      <c r="B50" s="19" t="s">
        <v>66</v>
      </c>
      <c r="C50" s="18" t="s">
        <v>49</v>
      </c>
      <c r="D50" s="20">
        <v>0.0</v>
      </c>
      <c r="E50" s="21">
        <v>75.0</v>
      </c>
      <c r="F50" s="21">
        <f t="shared" ref="F50:F52" si="7">D50*E50</f>
        <v>0</v>
      </c>
    </row>
    <row r="51" ht="15.75" customHeight="1">
      <c r="A51" s="18" t="s">
        <v>45</v>
      </c>
      <c r="B51" s="19" t="s">
        <v>67</v>
      </c>
      <c r="C51" s="18" t="s">
        <v>49</v>
      </c>
      <c r="D51" s="20">
        <v>0.0</v>
      </c>
      <c r="E51" s="21">
        <v>65.0</v>
      </c>
      <c r="F51" s="21">
        <f t="shared" si="7"/>
        <v>0</v>
      </c>
    </row>
    <row r="52" ht="15.75" customHeight="1">
      <c r="A52" s="18" t="s">
        <v>47</v>
      </c>
      <c r="B52" s="19" t="s">
        <v>68</v>
      </c>
      <c r="C52" s="18" t="s">
        <v>49</v>
      </c>
      <c r="D52" s="20">
        <v>0.0</v>
      </c>
      <c r="E52" s="21">
        <v>85.0</v>
      </c>
      <c r="F52" s="21">
        <f t="shared" si="7"/>
        <v>0</v>
      </c>
    </row>
    <row r="53" ht="15.75" customHeight="1">
      <c r="A53" s="22"/>
      <c r="B53" s="22"/>
      <c r="C53" s="22"/>
      <c r="D53" s="22"/>
      <c r="E53" s="22"/>
      <c r="F53" s="21">
        <f t="shared" ref="F53:F55" si="8">IFERROR(D53*E53,"")</f>
        <v>0</v>
      </c>
    </row>
    <row r="54" ht="15.75" customHeight="1">
      <c r="A54" s="22"/>
      <c r="B54" s="22"/>
      <c r="C54" s="22"/>
      <c r="D54" s="22"/>
      <c r="E54" s="22"/>
      <c r="F54" s="21">
        <f t="shared" si="8"/>
        <v>0</v>
      </c>
    </row>
    <row r="55" ht="15.75" customHeight="1">
      <c r="A55" s="22"/>
      <c r="B55" s="22"/>
      <c r="C55" s="22"/>
      <c r="D55" s="22"/>
      <c r="E55" s="22"/>
      <c r="F55" s="21">
        <f t="shared" si="8"/>
        <v>0</v>
      </c>
    </row>
    <row r="56" ht="15.75" customHeight="1">
      <c r="A56" s="23" t="s">
        <v>69</v>
      </c>
      <c r="B56" s="8"/>
      <c r="C56" s="8"/>
      <c r="D56" s="8"/>
      <c r="E56" s="9"/>
      <c r="F56" s="24">
        <f>SUM(F50:F55)</f>
        <v>0</v>
      </c>
    </row>
    <row r="57" ht="15.75" customHeight="1"/>
    <row r="58" ht="19.5" customHeight="1">
      <c r="A58" s="7" t="s">
        <v>70</v>
      </c>
      <c r="B58" s="8"/>
      <c r="C58" s="8"/>
      <c r="D58" s="8"/>
      <c r="E58" s="8"/>
      <c r="F58" s="9"/>
    </row>
    <row r="59" ht="15.75" customHeight="1">
      <c r="A59" s="18" t="s">
        <v>42</v>
      </c>
      <c r="B59" s="19" t="s">
        <v>71</v>
      </c>
      <c r="C59" s="18" t="s">
        <v>44</v>
      </c>
      <c r="D59" s="20">
        <v>0.0</v>
      </c>
      <c r="E59" s="21">
        <v>42.0</v>
      </c>
      <c r="F59" s="21">
        <f t="shared" ref="F59:F60" si="9">D59*E59</f>
        <v>0</v>
      </c>
    </row>
    <row r="60" ht="15.75" customHeight="1">
      <c r="A60" s="18" t="s">
        <v>45</v>
      </c>
      <c r="B60" s="19" t="s">
        <v>72</v>
      </c>
      <c r="C60" s="18" t="s">
        <v>44</v>
      </c>
      <c r="D60" s="20">
        <v>0.0</v>
      </c>
      <c r="E60" s="21">
        <v>28.0</v>
      </c>
      <c r="F60" s="21">
        <f t="shared" si="9"/>
        <v>0</v>
      </c>
    </row>
    <row r="61" ht="15.75" customHeight="1">
      <c r="A61" s="22"/>
      <c r="B61" s="22"/>
      <c r="C61" s="22"/>
      <c r="D61" s="22"/>
      <c r="E61" s="22"/>
      <c r="F61" s="21">
        <f t="shared" ref="F61:F63" si="10">IFERROR(D61*E61,"")</f>
        <v>0</v>
      </c>
    </row>
    <row r="62" ht="15.75" customHeight="1">
      <c r="A62" s="22"/>
      <c r="B62" s="22"/>
      <c r="C62" s="22"/>
      <c r="D62" s="22"/>
      <c r="E62" s="22"/>
      <c r="F62" s="21">
        <f t="shared" si="10"/>
        <v>0</v>
      </c>
    </row>
    <row r="63" ht="15.75" customHeight="1">
      <c r="A63" s="22"/>
      <c r="B63" s="22"/>
      <c r="C63" s="22"/>
      <c r="D63" s="22"/>
      <c r="E63" s="22"/>
      <c r="F63" s="21">
        <f t="shared" si="10"/>
        <v>0</v>
      </c>
    </row>
    <row r="64" ht="15.75" customHeight="1">
      <c r="A64" s="23" t="s">
        <v>73</v>
      </c>
      <c r="B64" s="8"/>
      <c r="C64" s="8"/>
      <c r="D64" s="8"/>
      <c r="E64" s="9"/>
      <c r="F64" s="24">
        <f>SUM(F59:F63)</f>
        <v>0</v>
      </c>
    </row>
    <row r="65" ht="15.75" customHeight="1"/>
    <row r="66" ht="19.5" customHeight="1">
      <c r="A66" s="7" t="s">
        <v>74</v>
      </c>
      <c r="B66" s="8"/>
      <c r="C66" s="8"/>
      <c r="D66" s="8"/>
      <c r="E66" s="8"/>
      <c r="F66" s="9"/>
    </row>
    <row r="67" ht="15.75" customHeight="1">
      <c r="A67" s="18" t="s">
        <v>42</v>
      </c>
      <c r="B67" s="19" t="s">
        <v>75</v>
      </c>
      <c r="C67" s="18" t="s">
        <v>44</v>
      </c>
      <c r="D67" s="20">
        <v>0.0</v>
      </c>
      <c r="E67" s="21">
        <v>62.0</v>
      </c>
      <c r="F67" s="21">
        <f t="shared" ref="F67:F69" si="11">D67*E67</f>
        <v>0</v>
      </c>
    </row>
    <row r="68" ht="15.75" customHeight="1">
      <c r="A68" s="18" t="s">
        <v>45</v>
      </c>
      <c r="B68" s="19" t="s">
        <v>76</v>
      </c>
      <c r="C68" s="18" t="s">
        <v>44</v>
      </c>
      <c r="D68" s="20">
        <v>0.0</v>
      </c>
      <c r="E68" s="21">
        <v>54.0</v>
      </c>
      <c r="F68" s="21">
        <f t="shared" si="11"/>
        <v>0</v>
      </c>
    </row>
    <row r="69" ht="15.75" customHeight="1">
      <c r="A69" s="18" t="s">
        <v>47</v>
      </c>
      <c r="B69" s="19" t="s">
        <v>77</v>
      </c>
      <c r="C69" s="18" t="s">
        <v>56</v>
      </c>
      <c r="D69" s="20">
        <v>0.0</v>
      </c>
      <c r="E69" s="21">
        <v>11.0</v>
      </c>
      <c r="F69" s="21">
        <f t="shared" si="11"/>
        <v>0</v>
      </c>
    </row>
    <row r="70" ht="15.75" customHeight="1">
      <c r="A70" s="22"/>
      <c r="B70" s="22"/>
      <c r="C70" s="22"/>
      <c r="D70" s="22"/>
      <c r="E70" s="22"/>
      <c r="F70" s="21">
        <f t="shared" ref="F70:F72" si="12">IFERROR(D70*E70,"")</f>
        <v>0</v>
      </c>
    </row>
    <row r="71" ht="15.75" customHeight="1">
      <c r="A71" s="22"/>
      <c r="B71" s="22"/>
      <c r="C71" s="22"/>
      <c r="D71" s="22"/>
      <c r="E71" s="22"/>
      <c r="F71" s="21">
        <f t="shared" si="12"/>
        <v>0</v>
      </c>
    </row>
    <row r="72" ht="15.75" customHeight="1">
      <c r="A72" s="22"/>
      <c r="B72" s="22"/>
      <c r="C72" s="22"/>
      <c r="D72" s="22"/>
      <c r="E72" s="22"/>
      <c r="F72" s="21">
        <f t="shared" si="12"/>
        <v>0</v>
      </c>
    </row>
    <row r="73" ht="15.75" customHeight="1">
      <c r="A73" s="23" t="s">
        <v>78</v>
      </c>
      <c r="B73" s="8"/>
      <c r="C73" s="8"/>
      <c r="D73" s="8"/>
      <c r="E73" s="9"/>
      <c r="F73" s="24">
        <f>SUM(F67:F72)</f>
        <v>0</v>
      </c>
    </row>
    <row r="74" ht="15.75" customHeight="1"/>
    <row r="75" ht="19.5" customHeight="1">
      <c r="A75" s="7" t="s">
        <v>79</v>
      </c>
      <c r="B75" s="8"/>
      <c r="C75" s="8"/>
      <c r="D75" s="8"/>
      <c r="E75" s="8"/>
      <c r="F75" s="9"/>
    </row>
    <row r="76" ht="15.75" customHeight="1">
      <c r="A76" s="18" t="s">
        <v>42</v>
      </c>
      <c r="B76" s="19" t="s">
        <v>80</v>
      </c>
      <c r="C76" s="18" t="s">
        <v>49</v>
      </c>
      <c r="D76" s="20">
        <v>1.0</v>
      </c>
      <c r="E76" s="21">
        <v>580.0</v>
      </c>
      <c r="F76" s="21">
        <f t="shared" ref="F76:F79" si="13">D76*E76</f>
        <v>580</v>
      </c>
    </row>
    <row r="77" ht="15.75" customHeight="1">
      <c r="A77" s="18" t="s">
        <v>45</v>
      </c>
      <c r="B77" s="19" t="s">
        <v>81</v>
      </c>
      <c r="C77" s="18" t="s">
        <v>49</v>
      </c>
      <c r="D77" s="20">
        <v>1.0</v>
      </c>
      <c r="E77" s="21">
        <v>450.0</v>
      </c>
      <c r="F77" s="21">
        <f t="shared" si="13"/>
        <v>450</v>
      </c>
    </row>
    <row r="78" ht="15.75" customHeight="1">
      <c r="A78" s="18" t="s">
        <v>47</v>
      </c>
      <c r="B78" s="19" t="s">
        <v>82</v>
      </c>
      <c r="C78" s="18" t="s">
        <v>49</v>
      </c>
      <c r="D78" s="20">
        <v>1.0</v>
      </c>
      <c r="E78" s="21">
        <v>580.0</v>
      </c>
      <c r="F78" s="21">
        <f t="shared" si="13"/>
        <v>580</v>
      </c>
    </row>
    <row r="79" ht="15.75" customHeight="1">
      <c r="A79" s="18" t="s">
        <v>50</v>
      </c>
      <c r="B79" s="19" t="s">
        <v>83</v>
      </c>
      <c r="C79" s="18" t="s">
        <v>49</v>
      </c>
      <c r="D79" s="20">
        <v>1.0</v>
      </c>
      <c r="E79" s="21">
        <v>420.0</v>
      </c>
      <c r="F79" s="21">
        <f t="shared" si="13"/>
        <v>420</v>
      </c>
    </row>
    <row r="80" ht="15.75" customHeight="1">
      <c r="A80" s="22"/>
      <c r="B80" s="22"/>
      <c r="C80" s="22"/>
      <c r="D80" s="22"/>
      <c r="E80" s="22"/>
      <c r="F80" s="21">
        <f t="shared" ref="F80:F82" si="14">IFERROR(D80*E80,"")</f>
        <v>0</v>
      </c>
    </row>
    <row r="81" ht="15.75" customHeight="1">
      <c r="A81" s="22"/>
      <c r="B81" s="22"/>
      <c r="C81" s="22"/>
      <c r="D81" s="22"/>
      <c r="E81" s="22"/>
      <c r="F81" s="21">
        <f t="shared" si="14"/>
        <v>0</v>
      </c>
    </row>
    <row r="82" ht="15.75" customHeight="1">
      <c r="A82" s="22"/>
      <c r="B82" s="22"/>
      <c r="C82" s="22"/>
      <c r="D82" s="22"/>
      <c r="E82" s="22"/>
      <c r="F82" s="21">
        <f t="shared" si="14"/>
        <v>0</v>
      </c>
    </row>
    <row r="83" ht="15.75" customHeight="1">
      <c r="A83" s="23" t="s">
        <v>84</v>
      </c>
      <c r="B83" s="8"/>
      <c r="C83" s="8"/>
      <c r="D83" s="8"/>
      <c r="E83" s="9"/>
      <c r="F83" s="24">
        <f>SUM(F76:F82)</f>
        <v>2030</v>
      </c>
    </row>
    <row r="84" ht="15.75" customHeight="1"/>
    <row r="85" ht="19.5" customHeight="1">
      <c r="A85" s="7" t="s">
        <v>85</v>
      </c>
      <c r="B85" s="8"/>
      <c r="C85" s="8"/>
      <c r="D85" s="8"/>
      <c r="E85" s="8"/>
      <c r="F85" s="9"/>
    </row>
    <row r="86" ht="15.75" customHeight="1">
      <c r="A86" s="18" t="s">
        <v>42</v>
      </c>
      <c r="B86" s="19" t="s">
        <v>86</v>
      </c>
      <c r="C86" s="18" t="s">
        <v>49</v>
      </c>
      <c r="D86" s="20">
        <v>1.0</v>
      </c>
      <c r="E86" s="21">
        <v>380.0</v>
      </c>
      <c r="F86" s="21">
        <f t="shared" ref="F86:F88" si="15">D86*E86</f>
        <v>380</v>
      </c>
    </row>
    <row r="87" ht="15.75" customHeight="1">
      <c r="A87" s="18" t="s">
        <v>45</v>
      </c>
      <c r="B87" s="19" t="s">
        <v>87</v>
      </c>
      <c r="C87" s="18" t="s">
        <v>49</v>
      </c>
      <c r="D87" s="20">
        <v>1.0</v>
      </c>
      <c r="E87" s="21">
        <v>120.0</v>
      </c>
      <c r="F87" s="21">
        <f t="shared" si="15"/>
        <v>120</v>
      </c>
    </row>
    <row r="88" ht="15.75" customHeight="1">
      <c r="A88" s="18" t="s">
        <v>47</v>
      </c>
      <c r="B88" s="19" t="s">
        <v>88</v>
      </c>
      <c r="C88" s="18" t="s">
        <v>49</v>
      </c>
      <c r="D88" s="20">
        <v>1.0</v>
      </c>
      <c r="E88" s="21">
        <v>95.0</v>
      </c>
      <c r="F88" s="21">
        <f t="shared" si="15"/>
        <v>95</v>
      </c>
    </row>
    <row r="89" ht="15.75" customHeight="1">
      <c r="A89" s="22"/>
      <c r="B89" s="22"/>
      <c r="C89" s="22"/>
      <c r="D89" s="22"/>
      <c r="E89" s="22"/>
      <c r="F89" s="21">
        <f t="shared" ref="F89:F91" si="16">IFERROR(D89*E89,"")</f>
        <v>0</v>
      </c>
    </row>
    <row r="90" ht="15.75" customHeight="1">
      <c r="A90" s="22"/>
      <c r="B90" s="22"/>
      <c r="C90" s="22"/>
      <c r="D90" s="22"/>
      <c r="E90" s="22"/>
      <c r="F90" s="21">
        <f t="shared" si="16"/>
        <v>0</v>
      </c>
    </row>
    <row r="91" ht="15.75" customHeight="1">
      <c r="A91" s="22"/>
      <c r="B91" s="22"/>
      <c r="C91" s="22"/>
      <c r="D91" s="22"/>
      <c r="E91" s="22"/>
      <c r="F91" s="21">
        <f t="shared" si="16"/>
        <v>0</v>
      </c>
    </row>
    <row r="92" ht="15.75" customHeight="1">
      <c r="A92" s="23" t="s">
        <v>89</v>
      </c>
      <c r="B92" s="8"/>
      <c r="C92" s="8"/>
      <c r="D92" s="8"/>
      <c r="E92" s="9"/>
      <c r="F92" s="24">
        <f>SUM(F86:F91)</f>
        <v>595</v>
      </c>
    </row>
    <row r="93" ht="15.75" customHeight="1"/>
    <row r="94" ht="19.5" customHeight="1">
      <c r="A94" s="7" t="s">
        <v>90</v>
      </c>
      <c r="B94" s="8"/>
      <c r="C94" s="8"/>
      <c r="D94" s="8"/>
      <c r="E94" s="8"/>
      <c r="F94" s="9"/>
    </row>
    <row r="95" ht="15.75" customHeight="1">
      <c r="A95" s="18" t="s">
        <v>42</v>
      </c>
      <c r="B95" s="19" t="s">
        <v>91</v>
      </c>
      <c r="C95" s="18" t="s">
        <v>44</v>
      </c>
      <c r="D95" s="20">
        <v>0.0</v>
      </c>
      <c r="E95" s="21">
        <v>14.0</v>
      </c>
      <c r="F95" s="21">
        <f t="shared" ref="F95:F96" si="17">D95*E95</f>
        <v>0</v>
      </c>
    </row>
    <row r="96" ht="15.75" customHeight="1">
      <c r="A96" s="18" t="s">
        <v>45</v>
      </c>
      <c r="B96" s="19" t="s">
        <v>92</v>
      </c>
      <c r="C96" s="18" t="s">
        <v>56</v>
      </c>
      <c r="D96" s="20">
        <v>0.0</v>
      </c>
      <c r="E96" s="21">
        <v>7.0</v>
      </c>
      <c r="F96" s="21">
        <f t="shared" si="17"/>
        <v>0</v>
      </c>
    </row>
    <row r="97" ht="15.75" customHeight="1">
      <c r="A97" s="22"/>
      <c r="B97" s="22"/>
      <c r="C97" s="22"/>
      <c r="D97" s="22"/>
      <c r="E97" s="22"/>
      <c r="F97" s="21">
        <f t="shared" ref="F97:F99" si="18">IFERROR(D97*E97,"")</f>
        <v>0</v>
      </c>
    </row>
    <row r="98" ht="15.75" customHeight="1">
      <c r="A98" s="22"/>
      <c r="B98" s="22"/>
      <c r="C98" s="22"/>
      <c r="D98" s="22"/>
      <c r="E98" s="22"/>
      <c r="F98" s="21">
        <f t="shared" si="18"/>
        <v>0</v>
      </c>
    </row>
    <row r="99" ht="15.75" customHeight="1">
      <c r="A99" s="22"/>
      <c r="B99" s="22"/>
      <c r="C99" s="22"/>
      <c r="D99" s="22"/>
      <c r="E99" s="22"/>
      <c r="F99" s="21">
        <f t="shared" si="18"/>
        <v>0</v>
      </c>
    </row>
    <row r="100" ht="15.75" customHeight="1">
      <c r="A100" s="23" t="s">
        <v>93</v>
      </c>
      <c r="B100" s="8"/>
      <c r="C100" s="8"/>
      <c r="D100" s="8"/>
      <c r="E100" s="9"/>
      <c r="F100" s="24">
        <f>SUM(F95:F99)</f>
        <v>0</v>
      </c>
    </row>
    <row r="101" ht="15.75" customHeight="1"/>
    <row r="102" ht="19.5" customHeight="1">
      <c r="A102" s="7" t="s">
        <v>94</v>
      </c>
      <c r="B102" s="8"/>
      <c r="C102" s="8"/>
      <c r="D102" s="8"/>
      <c r="E102" s="8"/>
      <c r="F102" s="9"/>
    </row>
    <row r="103" ht="15.75" customHeight="1">
      <c r="A103" s="18" t="s">
        <v>42</v>
      </c>
      <c r="B103" s="19" t="s">
        <v>95</v>
      </c>
      <c r="C103" s="18" t="s">
        <v>49</v>
      </c>
      <c r="D103" s="20">
        <v>1.0</v>
      </c>
      <c r="E103" s="21">
        <v>95.0</v>
      </c>
      <c r="F103" s="21">
        <f>D103*E103</f>
        <v>95</v>
      </c>
    </row>
    <row r="104" ht="15.75" customHeight="1">
      <c r="A104" s="22"/>
      <c r="B104" s="22"/>
      <c r="C104" s="22"/>
      <c r="D104" s="22"/>
      <c r="E104" s="22"/>
      <c r="F104" s="21">
        <f t="shared" ref="F104:F106" si="19">IFERROR(D104*E104,"")</f>
        <v>0</v>
      </c>
    </row>
    <row r="105" ht="15.75" customHeight="1">
      <c r="A105" s="22"/>
      <c r="B105" s="22"/>
      <c r="C105" s="22"/>
      <c r="D105" s="22"/>
      <c r="E105" s="22"/>
      <c r="F105" s="21">
        <f t="shared" si="19"/>
        <v>0</v>
      </c>
    </row>
    <row r="106" ht="15.75" customHeight="1">
      <c r="A106" s="22"/>
      <c r="B106" s="22"/>
      <c r="C106" s="22"/>
      <c r="D106" s="22"/>
      <c r="E106" s="22"/>
      <c r="F106" s="21">
        <f t="shared" si="19"/>
        <v>0</v>
      </c>
    </row>
    <row r="107" ht="15.75" customHeight="1">
      <c r="A107" s="23" t="s">
        <v>96</v>
      </c>
      <c r="B107" s="8"/>
      <c r="C107" s="8"/>
      <c r="D107" s="8"/>
      <c r="E107" s="9"/>
      <c r="F107" s="24">
        <f>SUM(F103:F106)</f>
        <v>95</v>
      </c>
    </row>
    <row r="108" ht="15.75" customHeight="1"/>
    <row r="109" ht="15.75" customHeight="1"/>
    <row r="110" ht="21.75" customHeight="1">
      <c r="A110" s="25" t="s">
        <v>97</v>
      </c>
      <c r="B110" s="8"/>
      <c r="C110" s="8"/>
      <c r="D110" s="8"/>
      <c r="E110" s="8"/>
      <c r="F110" s="9"/>
    </row>
    <row r="111" ht="15.75" customHeight="1"/>
    <row r="112" ht="15.75" customHeight="1">
      <c r="A112" s="23" t="s">
        <v>98</v>
      </c>
      <c r="B112" s="8"/>
      <c r="C112" s="8"/>
      <c r="D112" s="8"/>
      <c r="E112" s="9"/>
      <c r="F112" s="24">
        <f>F28+F37+F47+F56+F64+F73+F83+F92+F100+F107</f>
        <v>3660</v>
      </c>
    </row>
    <row r="113" ht="15.75" customHeight="1">
      <c r="A113" s="26" t="s">
        <v>99</v>
      </c>
      <c r="B113" s="8"/>
      <c r="C113" s="8"/>
      <c r="D113" s="8"/>
      <c r="E113" s="9"/>
      <c r="F113" s="27">
        <v>0.1</v>
      </c>
    </row>
    <row r="114" ht="15.75" customHeight="1">
      <c r="A114" s="23" t="s">
        <v>100</v>
      </c>
      <c r="B114" s="8"/>
      <c r="C114" s="8"/>
      <c r="D114" s="8"/>
      <c r="E114" s="9"/>
      <c r="F114" s="24">
        <f>F112*F113</f>
        <v>366</v>
      </c>
    </row>
    <row r="115" ht="21.75" customHeight="1">
      <c r="A115" s="28" t="s">
        <v>101</v>
      </c>
      <c r="B115" s="8"/>
      <c r="C115" s="8"/>
      <c r="D115" s="8"/>
      <c r="E115" s="9"/>
      <c r="F115" s="29">
        <f>F112+F114</f>
        <v>4026</v>
      </c>
    </row>
    <row r="116" ht="15.75" customHeight="1"/>
    <row r="117" ht="15.75" customHeight="1"/>
    <row r="118" ht="15.75" customHeight="1">
      <c r="A118" s="7" t="s">
        <v>102</v>
      </c>
      <c r="B118" s="8"/>
      <c r="C118" s="8"/>
      <c r="D118" s="8"/>
      <c r="E118" s="8"/>
      <c r="F118" s="9"/>
    </row>
    <row r="119" ht="15.75" customHeight="1">
      <c r="A119" s="30" t="s">
        <v>103</v>
      </c>
      <c r="B119" s="8"/>
      <c r="C119" s="8"/>
      <c r="D119" s="8"/>
      <c r="E119" s="8"/>
      <c r="F119" s="21">
        <f>F115*0.5</f>
        <v>2013</v>
      </c>
    </row>
    <row r="120" ht="15.75" customHeight="1">
      <c r="A120" s="30" t="s">
        <v>104</v>
      </c>
      <c r="B120" s="8"/>
      <c r="C120" s="8"/>
      <c r="D120" s="8"/>
      <c r="E120" s="8"/>
      <c r="F120" s="21">
        <f>F115*0.25</f>
        <v>1006.5</v>
      </c>
    </row>
    <row r="121" ht="15.75" customHeight="1">
      <c r="A121" s="30" t="s">
        <v>105</v>
      </c>
      <c r="B121" s="8"/>
      <c r="C121" s="8"/>
      <c r="D121" s="8"/>
      <c r="E121" s="8"/>
      <c r="F121" s="21">
        <f>F115*0.25</f>
        <v>1006.5</v>
      </c>
    </row>
    <row r="122" ht="15.75" customHeight="1"/>
    <row r="123" ht="15.75" customHeight="1"/>
    <row r="124" ht="30.0" customHeight="1">
      <c r="A124" s="31" t="s">
        <v>106</v>
      </c>
      <c r="B124" s="15"/>
      <c r="C124" s="32"/>
      <c r="D124" s="31" t="s">
        <v>107</v>
      </c>
      <c r="E124" s="15"/>
      <c r="F124" s="32"/>
    </row>
    <row r="125" ht="30.0" customHeight="1">
      <c r="A125" s="16"/>
      <c r="C125" s="33"/>
      <c r="D125" s="16"/>
      <c r="F125" s="33"/>
    </row>
    <row r="126" ht="30.0" customHeight="1">
      <c r="A126" s="34"/>
      <c r="B126" s="5"/>
      <c r="C126" s="6"/>
      <c r="D126" s="34"/>
      <c r="E126" s="5"/>
      <c r="F126" s="6"/>
    </row>
    <row r="127" ht="15.75" customHeight="1"/>
    <row r="128" ht="19.5" customHeight="1">
      <c r="A128" s="14" t="s">
        <v>108</v>
      </c>
      <c r="B128" s="15"/>
      <c r="C128" s="15"/>
      <c r="D128" s="15"/>
      <c r="E128" s="15"/>
      <c r="F128" s="15"/>
    </row>
    <row r="129" ht="15.75" customHeight="1">
      <c r="A129" s="16"/>
    </row>
    <row r="130" ht="15.75" customHeight="1">
      <c r="A130" s="16"/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2">
    <mergeCell ref="A119:E119"/>
    <mergeCell ref="A120:E120"/>
    <mergeCell ref="A121:E121"/>
    <mergeCell ref="A124:C126"/>
    <mergeCell ref="D124:F126"/>
    <mergeCell ref="A128:F130"/>
    <mergeCell ref="A107:E107"/>
    <mergeCell ref="A110:F110"/>
    <mergeCell ref="A112:E112"/>
    <mergeCell ref="A113:E113"/>
    <mergeCell ref="A114:E114"/>
    <mergeCell ref="A115:E115"/>
    <mergeCell ref="A118:F118"/>
    <mergeCell ref="E6:F6"/>
    <mergeCell ref="E7:F7"/>
    <mergeCell ref="A4:C4"/>
    <mergeCell ref="D4:F4"/>
    <mergeCell ref="B5:C5"/>
    <mergeCell ref="E5:F5"/>
    <mergeCell ref="B6:C6"/>
    <mergeCell ref="B7:C7"/>
    <mergeCell ref="A1:F2"/>
    <mergeCell ref="E12:F12"/>
    <mergeCell ref="E13:F13"/>
    <mergeCell ref="B8:C8"/>
    <mergeCell ref="E8:F8"/>
    <mergeCell ref="B9:C9"/>
    <mergeCell ref="E9:F9"/>
    <mergeCell ref="A11:F11"/>
    <mergeCell ref="B12:C12"/>
    <mergeCell ref="B13:C13"/>
    <mergeCell ref="A15:F15"/>
    <mergeCell ref="A16:F17"/>
    <mergeCell ref="A20:F20"/>
    <mergeCell ref="A28:E28"/>
    <mergeCell ref="A30:F30"/>
    <mergeCell ref="A37:E37"/>
    <mergeCell ref="A39:F39"/>
    <mergeCell ref="A47:E47"/>
    <mergeCell ref="A49:F49"/>
    <mergeCell ref="A56:E56"/>
    <mergeCell ref="A58:F58"/>
    <mergeCell ref="A64:E64"/>
    <mergeCell ref="A66:F66"/>
    <mergeCell ref="A73:E73"/>
    <mergeCell ref="A75:F75"/>
    <mergeCell ref="A83:E83"/>
    <mergeCell ref="A85:F85"/>
    <mergeCell ref="A92:E92"/>
    <mergeCell ref="A94:F94"/>
    <mergeCell ref="A100:E100"/>
    <mergeCell ref="A102:F102"/>
  </mergeCells>
  <hyperlinks>
    <hyperlink r:id="rId1" ref="H8"/>
  </hyperlinks>
  <printOptions/>
  <pageMargins bottom="0.5" footer="0.0" header="0.0" left="0.5" right="0.5" top="0.5"/>
  <pageSetup fitToHeight="0"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50.0"/>
    <col customWidth="1" min="3" max="3" width="10.0"/>
    <col customWidth="1" min="4" max="4" width="16.0"/>
    <col customWidth="1" min="5" max="26" width="8.71"/>
  </cols>
  <sheetData>
    <row r="1" ht="21.75" customHeight="1">
      <c r="A1" s="35" t="s">
        <v>109</v>
      </c>
      <c r="B1" s="15"/>
      <c r="C1" s="15"/>
      <c r="D1" s="32"/>
    </row>
    <row r="2" ht="21.75" customHeight="1">
      <c r="A2" s="34"/>
      <c r="B2" s="5"/>
      <c r="C2" s="5"/>
      <c r="D2" s="6"/>
    </row>
    <row r="4" ht="19.5" customHeight="1">
      <c r="A4" s="36" t="s">
        <v>110</v>
      </c>
      <c r="B4" s="36" t="s">
        <v>111</v>
      </c>
      <c r="C4" s="36" t="s">
        <v>37</v>
      </c>
      <c r="D4" s="36" t="s">
        <v>39</v>
      </c>
    </row>
    <row r="5">
      <c r="A5" s="19" t="s">
        <v>112</v>
      </c>
      <c r="B5" s="19" t="s">
        <v>113</v>
      </c>
      <c r="C5" s="18" t="s">
        <v>44</v>
      </c>
      <c r="D5" s="21">
        <v>18.5</v>
      </c>
    </row>
    <row r="6">
      <c r="A6" s="19" t="s">
        <v>112</v>
      </c>
      <c r="B6" s="19" t="s">
        <v>114</v>
      </c>
      <c r="C6" s="18" t="s">
        <v>44</v>
      </c>
      <c r="D6" s="21">
        <v>16.0</v>
      </c>
    </row>
    <row r="7">
      <c r="A7" s="19" t="s">
        <v>112</v>
      </c>
      <c r="B7" s="19" t="s">
        <v>115</v>
      </c>
      <c r="C7" s="18" t="s">
        <v>49</v>
      </c>
      <c r="D7" s="21">
        <v>120.0</v>
      </c>
    </row>
    <row r="8">
      <c r="A8" s="19" t="s">
        <v>112</v>
      </c>
      <c r="B8" s="19" t="s">
        <v>116</v>
      </c>
      <c r="C8" s="18" t="s">
        <v>49</v>
      </c>
      <c r="D8" s="21">
        <v>220.0</v>
      </c>
    </row>
    <row r="9">
      <c r="A9" s="19" t="s">
        <v>117</v>
      </c>
      <c r="B9" s="19" t="s">
        <v>118</v>
      </c>
      <c r="C9" s="18" t="s">
        <v>49</v>
      </c>
      <c r="D9" s="21">
        <v>280.0</v>
      </c>
    </row>
    <row r="10">
      <c r="A10" s="19" t="s">
        <v>117</v>
      </c>
      <c r="B10" s="19" t="s">
        <v>119</v>
      </c>
      <c r="C10" s="18" t="s">
        <v>56</v>
      </c>
      <c r="D10" s="21">
        <v>12.0</v>
      </c>
    </row>
    <row r="11">
      <c r="A11" s="19" t="s">
        <v>117</v>
      </c>
      <c r="B11" s="19" t="s">
        <v>120</v>
      </c>
      <c r="C11" s="18" t="s">
        <v>44</v>
      </c>
      <c r="D11" s="21">
        <v>22.0</v>
      </c>
    </row>
    <row r="12">
      <c r="A12" s="19" t="s">
        <v>121</v>
      </c>
      <c r="B12" s="19" t="s">
        <v>122</v>
      </c>
      <c r="C12" s="18" t="s">
        <v>49</v>
      </c>
      <c r="D12" s="21">
        <v>480.0</v>
      </c>
    </row>
    <row r="13">
      <c r="A13" s="19" t="s">
        <v>121</v>
      </c>
      <c r="B13" s="19" t="s">
        <v>123</v>
      </c>
      <c r="C13" s="18" t="s">
        <v>49</v>
      </c>
      <c r="D13" s="21">
        <v>95.0</v>
      </c>
    </row>
    <row r="14">
      <c r="A14" s="19" t="s">
        <v>121</v>
      </c>
      <c r="B14" s="19" t="s">
        <v>124</v>
      </c>
      <c r="C14" s="18" t="s">
        <v>49</v>
      </c>
      <c r="D14" s="21">
        <v>75.0</v>
      </c>
    </row>
    <row r="15">
      <c r="A15" s="19" t="s">
        <v>121</v>
      </c>
      <c r="B15" s="19" t="s">
        <v>125</v>
      </c>
      <c r="C15" s="18" t="s">
        <v>49</v>
      </c>
      <c r="D15" s="21">
        <v>45.0</v>
      </c>
    </row>
    <row r="16">
      <c r="A16" s="19" t="s">
        <v>126</v>
      </c>
      <c r="B16" s="19" t="s">
        <v>127</v>
      </c>
      <c r="C16" s="18" t="s">
        <v>49</v>
      </c>
      <c r="D16" s="21">
        <v>75.0</v>
      </c>
    </row>
    <row r="17">
      <c r="A17" s="19" t="s">
        <v>126</v>
      </c>
      <c r="B17" s="19" t="s">
        <v>128</v>
      </c>
      <c r="C17" s="18" t="s">
        <v>49</v>
      </c>
      <c r="D17" s="21">
        <v>65.0</v>
      </c>
    </row>
    <row r="18">
      <c r="A18" s="19" t="s">
        <v>126</v>
      </c>
      <c r="B18" s="19" t="s">
        <v>129</v>
      </c>
      <c r="C18" s="18" t="s">
        <v>49</v>
      </c>
      <c r="D18" s="21">
        <v>85.0</v>
      </c>
    </row>
    <row r="19">
      <c r="A19" s="19" t="s">
        <v>130</v>
      </c>
      <c r="B19" s="19" t="s">
        <v>131</v>
      </c>
      <c r="C19" s="18" t="s">
        <v>44</v>
      </c>
      <c r="D19" s="21">
        <v>42.0</v>
      </c>
    </row>
    <row r="20">
      <c r="A20" s="19" t="s">
        <v>130</v>
      </c>
      <c r="B20" s="19" t="s">
        <v>132</v>
      </c>
      <c r="C20" s="18" t="s">
        <v>44</v>
      </c>
      <c r="D20" s="21">
        <v>28.0</v>
      </c>
    </row>
    <row r="21" ht="15.75" customHeight="1">
      <c r="A21" s="19" t="s">
        <v>133</v>
      </c>
      <c r="B21" s="19" t="s">
        <v>134</v>
      </c>
      <c r="C21" s="18" t="s">
        <v>44</v>
      </c>
      <c r="D21" s="21">
        <v>62.0</v>
      </c>
    </row>
    <row r="22" ht="15.75" customHeight="1">
      <c r="A22" s="19" t="s">
        <v>133</v>
      </c>
      <c r="B22" s="19" t="s">
        <v>135</v>
      </c>
      <c r="C22" s="18" t="s">
        <v>44</v>
      </c>
      <c r="D22" s="21">
        <v>54.0</v>
      </c>
    </row>
    <row r="23" ht="15.75" customHeight="1">
      <c r="A23" s="19" t="s">
        <v>133</v>
      </c>
      <c r="B23" s="19" t="s">
        <v>136</v>
      </c>
      <c r="C23" s="18" t="s">
        <v>56</v>
      </c>
      <c r="D23" s="21">
        <v>11.0</v>
      </c>
    </row>
    <row r="24" ht="15.75" customHeight="1">
      <c r="A24" s="19" t="s">
        <v>137</v>
      </c>
      <c r="B24" s="19" t="s">
        <v>138</v>
      </c>
      <c r="C24" s="18" t="s">
        <v>49</v>
      </c>
      <c r="D24" s="21">
        <v>580.0</v>
      </c>
    </row>
    <row r="25" ht="15.75" customHeight="1">
      <c r="A25" s="19" t="s">
        <v>137</v>
      </c>
      <c r="B25" s="19" t="s">
        <v>139</v>
      </c>
      <c r="C25" s="18" t="s">
        <v>49</v>
      </c>
      <c r="D25" s="21">
        <v>450.0</v>
      </c>
    </row>
    <row r="26" ht="15.75" customHeight="1">
      <c r="A26" s="19" t="s">
        <v>137</v>
      </c>
      <c r="B26" s="19" t="s">
        <v>140</v>
      </c>
      <c r="C26" s="18" t="s">
        <v>49</v>
      </c>
      <c r="D26" s="21">
        <v>580.0</v>
      </c>
    </row>
    <row r="27" ht="15.75" customHeight="1">
      <c r="A27" s="19" t="s">
        <v>137</v>
      </c>
      <c r="B27" s="19" t="s">
        <v>141</v>
      </c>
      <c r="C27" s="18" t="s">
        <v>49</v>
      </c>
      <c r="D27" s="21">
        <v>420.0</v>
      </c>
    </row>
    <row r="28" ht="15.75" customHeight="1">
      <c r="A28" s="19" t="s">
        <v>142</v>
      </c>
      <c r="B28" s="19" t="s">
        <v>143</v>
      </c>
      <c r="C28" s="18" t="s">
        <v>49</v>
      </c>
      <c r="D28" s="21">
        <v>380.0</v>
      </c>
    </row>
    <row r="29" ht="15.75" customHeight="1">
      <c r="A29" s="19" t="s">
        <v>142</v>
      </c>
      <c r="B29" s="19" t="s">
        <v>87</v>
      </c>
      <c r="C29" s="18" t="s">
        <v>49</v>
      </c>
      <c r="D29" s="21">
        <v>120.0</v>
      </c>
    </row>
    <row r="30" ht="15.75" customHeight="1">
      <c r="A30" s="19" t="s">
        <v>142</v>
      </c>
      <c r="B30" s="19" t="s">
        <v>144</v>
      </c>
      <c r="C30" s="18" t="s">
        <v>49</v>
      </c>
      <c r="D30" s="21">
        <v>95.0</v>
      </c>
    </row>
    <row r="31" ht="15.75" customHeight="1">
      <c r="A31" s="19" t="s">
        <v>145</v>
      </c>
      <c r="B31" s="19" t="s">
        <v>146</v>
      </c>
      <c r="C31" s="18" t="s">
        <v>44</v>
      </c>
      <c r="D31" s="21">
        <v>14.0</v>
      </c>
    </row>
    <row r="32" ht="15.75" customHeight="1">
      <c r="A32" s="19" t="s">
        <v>145</v>
      </c>
      <c r="B32" s="19" t="s">
        <v>147</v>
      </c>
      <c r="C32" s="18" t="s">
        <v>56</v>
      </c>
      <c r="D32" s="21">
        <v>7.0</v>
      </c>
    </row>
    <row r="33" ht="15.75" customHeight="1">
      <c r="A33" s="19" t="s">
        <v>148</v>
      </c>
      <c r="B33" s="19" t="s">
        <v>149</v>
      </c>
      <c r="C33" s="18" t="s">
        <v>49</v>
      </c>
      <c r="D33" s="21">
        <v>95.0</v>
      </c>
    </row>
    <row r="34" ht="15.75" customHeight="1">
      <c r="A34" s="19" t="s">
        <v>150</v>
      </c>
      <c r="B34" s="19" t="s">
        <v>151</v>
      </c>
      <c r="C34" s="18" t="s">
        <v>152</v>
      </c>
      <c r="D34" s="21">
        <v>28.0</v>
      </c>
    </row>
    <row r="35" ht="15.75" customHeight="1">
      <c r="A35" s="19" t="s">
        <v>150</v>
      </c>
      <c r="B35" s="19" t="s">
        <v>153</v>
      </c>
      <c r="C35" s="18" t="s">
        <v>152</v>
      </c>
      <c r="D35" s="21">
        <v>32.0</v>
      </c>
    </row>
    <row r="36" ht="15.75" customHeight="1">
      <c r="A36" s="19" t="s">
        <v>150</v>
      </c>
      <c r="B36" s="19" t="s">
        <v>154</v>
      </c>
      <c r="C36" s="18" t="s">
        <v>152</v>
      </c>
      <c r="D36" s="21">
        <v>32.0</v>
      </c>
    </row>
    <row r="37" ht="15.75" customHeight="1">
      <c r="A37" s="19" t="s">
        <v>150</v>
      </c>
      <c r="B37" s="19" t="s">
        <v>155</v>
      </c>
      <c r="C37" s="18" t="s">
        <v>152</v>
      </c>
      <c r="D37" s="21">
        <v>22.0</v>
      </c>
    </row>
    <row r="38" ht="15.75" customHeight="1"/>
    <row r="39" ht="19.5" customHeight="1">
      <c r="A39" s="37" t="s">
        <v>156</v>
      </c>
      <c r="B39" s="15"/>
      <c r="C39" s="15"/>
      <c r="D39" s="32"/>
    </row>
    <row r="40" ht="19.5" customHeight="1">
      <c r="A40" s="34"/>
      <c r="B40" s="5"/>
      <c r="C40" s="5"/>
      <c r="D40" s="6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2"/>
    <mergeCell ref="A39:D40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0.0"/>
    <col customWidth="1" min="2" max="26" width="8.71"/>
  </cols>
  <sheetData>
    <row r="1" ht="24.0" customHeight="1">
      <c r="A1" s="38" t="s">
        <v>157</v>
      </c>
    </row>
    <row r="3" ht="19.5" customHeight="1">
      <c r="A3" s="39" t="s">
        <v>158</v>
      </c>
    </row>
    <row r="4" ht="49.5" customHeight="1">
      <c r="A4" s="40" t="s">
        <v>159</v>
      </c>
    </row>
    <row r="6" ht="19.5" customHeight="1">
      <c r="A6" s="39" t="s">
        <v>160</v>
      </c>
    </row>
    <row r="7" ht="49.5" customHeight="1">
      <c r="A7" s="40" t="s">
        <v>161</v>
      </c>
    </row>
    <row r="9" ht="19.5" customHeight="1">
      <c r="A9" s="39" t="s">
        <v>162</v>
      </c>
    </row>
    <row r="10" ht="49.5" customHeight="1">
      <c r="A10" s="40" t="s">
        <v>163</v>
      </c>
    </row>
    <row r="12" ht="19.5" customHeight="1">
      <c r="A12" s="39" t="s">
        <v>164</v>
      </c>
    </row>
    <row r="13" ht="49.5" customHeight="1">
      <c r="A13" s="40" t="s">
        <v>165</v>
      </c>
    </row>
    <row r="15" ht="19.5" customHeight="1">
      <c r="A15" s="39" t="s">
        <v>166</v>
      </c>
    </row>
    <row r="16" ht="49.5" customHeight="1">
      <c r="A16" s="40" t="s">
        <v>167</v>
      </c>
    </row>
    <row r="18" ht="19.5" customHeight="1">
      <c r="A18" s="39" t="s">
        <v>168</v>
      </c>
    </row>
    <row r="19" ht="49.5" customHeight="1">
      <c r="A19" s="40" t="s">
        <v>169</v>
      </c>
    </row>
    <row r="21" ht="19.5" customHeight="1">
      <c r="A21" s="39" t="s">
        <v>170</v>
      </c>
    </row>
    <row r="22" ht="49.5" customHeight="1">
      <c r="A22" s="40" t="s">
        <v>171</v>
      </c>
    </row>
    <row r="23" ht="15.75" customHeight="1"/>
    <row r="24" ht="19.5" customHeight="1">
      <c r="A24" s="39" t="s">
        <v>172</v>
      </c>
    </row>
    <row r="25" ht="49.5" customHeight="1">
      <c r="A25" s="40" t="s">
        <v>173</v>
      </c>
    </row>
    <row r="26" ht="15.75" customHeight="1"/>
    <row r="27" ht="19.5" customHeight="1">
      <c r="A27" s="39" t="s">
        <v>174</v>
      </c>
    </row>
    <row r="28" ht="49.5" customHeight="1">
      <c r="A28" s="40" t="s">
        <v>175</v>
      </c>
    </row>
    <row r="29" ht="15.75" customHeight="1"/>
    <row r="30" ht="19.5" customHeight="1">
      <c r="A30" s="39" t="s">
        <v>176</v>
      </c>
    </row>
    <row r="31" ht="49.5" customHeight="1">
      <c r="A31" s="40" t="s">
        <v>177</v>
      </c>
    </row>
    <row r="32" ht="15.75" customHeight="1"/>
    <row r="33" ht="19.5" customHeight="1">
      <c r="A33" s="39" t="s">
        <v>178</v>
      </c>
    </row>
    <row r="34" ht="49.5" customHeight="1">
      <c r="A34" s="40" t="s">
        <v>179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2026-05-11T16:50:10Z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